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 tabRatio="500"/>
  </bookViews>
  <sheets>
    <sheet name="Data" sheetId="1" r:id="rId1"/>
    <sheet name="Piramida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2" l="1"/>
  <c r="A4" i="2"/>
  <c r="A3" i="2"/>
  <c r="A2" i="2"/>
  <c r="J24" i="1"/>
  <c r="M23" i="1"/>
  <c r="M24" i="1" s="1"/>
  <c r="L23" i="1"/>
  <c r="L24" i="1" s="1"/>
  <c r="K23" i="1"/>
  <c r="K24" i="1" s="1"/>
  <c r="J23" i="1"/>
  <c r="I23" i="1"/>
  <c r="I24" i="1" s="1"/>
  <c r="H23" i="1"/>
  <c r="H24" i="1" s="1"/>
  <c r="F23" i="1"/>
  <c r="F24" i="1" s="1"/>
  <c r="E23" i="1"/>
  <c r="E24" i="1" s="1"/>
  <c r="D23" i="1"/>
  <c r="D24" i="1" s="1"/>
  <c r="C23" i="1"/>
  <c r="B23" i="1"/>
  <c r="M18" i="1"/>
  <c r="L18" i="1"/>
  <c r="K18" i="1"/>
  <c r="J18" i="1"/>
  <c r="I18" i="1"/>
  <c r="H18" i="1"/>
  <c r="G18" i="1"/>
  <c r="F18" i="1"/>
  <c r="E18" i="1"/>
  <c r="D18" i="1"/>
  <c r="C17" i="1"/>
  <c r="B17" i="1"/>
  <c r="M12" i="1"/>
  <c r="L12" i="1"/>
  <c r="K12" i="1"/>
  <c r="J12" i="1"/>
  <c r="I12" i="1"/>
  <c r="H12" i="1"/>
  <c r="G12" i="1"/>
  <c r="F12" i="1"/>
  <c r="E12" i="1"/>
  <c r="D12" i="1"/>
  <c r="C11" i="1"/>
  <c r="B11" i="1"/>
  <c r="M6" i="1"/>
  <c r="L6" i="1"/>
  <c r="K6" i="1"/>
  <c r="J6" i="1"/>
  <c r="I6" i="1"/>
  <c r="H6" i="1"/>
  <c r="G6" i="1"/>
  <c r="F6" i="1"/>
  <c r="E6" i="1"/>
  <c r="D6" i="1"/>
  <c r="C12" i="1" l="1"/>
  <c r="B3" i="2" s="1"/>
  <c r="C18" i="1"/>
  <c r="B4" i="2" s="1"/>
  <c r="C6" i="1"/>
  <c r="B2" i="2" s="1"/>
  <c r="C24" i="1"/>
  <c r="B5" i="2" s="1"/>
</calcChain>
</file>

<file path=xl/sharedStrings.xml><?xml version="1.0" encoding="utf-8"?>
<sst xmlns="http://schemas.openxmlformats.org/spreadsheetml/2006/main" count="58" uniqueCount="48">
  <si>
    <t>DARBAS</t>
  </si>
  <si>
    <t>Indikatorius</t>
  </si>
  <si>
    <t>Deklaravo savo gyvenamąją vietą savivaldybės teritorijoje</t>
  </si>
  <si>
    <t>Dirba oficialiai apmokamą darbą savivaldybės teritorijoje</t>
  </si>
  <si>
    <t>Dirba neoficialiai apmokamą darbą savivaldybės teritorijoje</t>
  </si>
  <si>
    <t>Yra verslininkas, užtikrina darbo vietą sau</t>
  </si>
  <si>
    <t>Yra verslininkas, užtkrina darbo vietą sau ir dar vienam asmeniui</t>
  </si>
  <si>
    <t>Yra verslininkas, užtikrina darbo vietą sau ir daugiau nei vienam asmeniui</t>
  </si>
  <si>
    <t>Dirba oficialiai apmokamą darbą už savivaldybės ribų</t>
  </si>
  <si>
    <t>Dirba oficialiai neapmokamą darbą už savivaldybės ribų</t>
  </si>
  <si>
    <t>Dirba nereguliariai ir neoficialiai</t>
  </si>
  <si>
    <t>Nedirba</t>
  </si>
  <si>
    <t>Vērtība</t>
  </si>
  <si>
    <t>Gyvenvietės "1" gyventojų skaičius</t>
  </si>
  <si>
    <t>GYVENIMAS</t>
  </si>
  <si>
    <t>Gyvena vienkiemyje</t>
  </si>
  <si>
    <t>Gyvena privačiame name gyvenvietėje ar mieste</t>
  </si>
  <si>
    <t>Gyvena privačiame bute gyvenvietėje ar mieste</t>
  </si>
  <si>
    <t>Gyvena savivaldybės bute gyvenvietėje ar mieste</t>
  </si>
  <si>
    <t>Gyvena socialiniame bute gyvenvietėje ar mieste</t>
  </si>
  <si>
    <t>Gauna pensiją / valstybės mokamą socialinę pašalpą</t>
  </si>
  <si>
    <t>Gauna savivaldybės mokamą socialinę pašalpą</t>
  </si>
  <si>
    <t>Vaikas / vaikai lanko savivaldybės švietimo įstaigas</t>
  </si>
  <si>
    <t>Vaikas / vaikai lanko ne savivaldybės švietimo įstaigas</t>
  </si>
  <si>
    <t>Reguliariai apsiperka vietinėje parduotuvėje, naudojasi kitomis vietinėmis paslaugomis</t>
  </si>
  <si>
    <t>SOCIALINIS AKTYVUMAS</t>
  </si>
  <si>
    <t>Augštasis išsilavinimas</t>
  </si>
  <si>
    <t>Profesinis išsilavinimas</t>
  </si>
  <si>
    <t>Pagrindinis išsilavinimas</t>
  </si>
  <si>
    <t>Dalyvauja viešojoje veikloje</t>
  </si>
  <si>
    <t>Aktyviai organizuoja viešąją veiklą</t>
  </si>
  <si>
    <t>Dalyvauja savivaldybės organizuojamame savivaldybės ir kultūriniame gyvenime</t>
  </si>
  <si>
    <t>Veiklos sritis yra susijusi su  lankytojų pritraukimu į teritoriją</t>
  </si>
  <si>
    <t>Sukuria neigiamą neformalaus bendravimo aplinką bendruomenėje</t>
  </si>
  <si>
    <t>Vykdo destruktyvią veiklą, už kurią nėra įstatymiškai  baudžiama</t>
  </si>
  <si>
    <t>Aktyviai dalyvauja bendruomenės savitarpio pagalbos veikloje</t>
  </si>
  <si>
    <t>PRESTIŽAS</t>
  </si>
  <si>
    <t xml:space="preserve">Dirba apmokamą darbą </t>
  </si>
  <si>
    <t>Yra verslininkas, užtkrina darbbo vietą sau ir dar vienam asmeniui</t>
  </si>
  <si>
    <t>Turi nekilnojamojo turto savivaldybės teritorijoje</t>
  </si>
  <si>
    <t>Turi šeimą, mažiausiai 1 vaikas</t>
  </si>
  <si>
    <t>Gauna savivaldybės socialinę pašalpą</t>
  </si>
  <si>
    <t>Naudojasi vietinėmis paslaugomis</t>
  </si>
  <si>
    <t>Gyvenvietės ,,1” PRESTIŽO vertė</t>
  </si>
  <si>
    <t>Gyvenvietės ,,1” GYVENIMO vertė</t>
  </si>
  <si>
    <t>Gyvenvietės ,,1” SOCIALINĖ vertė</t>
  </si>
  <si>
    <t>Gyvenvietės ,,1” DARBO vertė</t>
  </si>
  <si>
    <t>Socialinės įtraukties algoritmo Viesytės ir Rokiškio rajonų savivaldybėse                                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</si>
</sst>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E46C0A"/>
        <bgColor rgb="FFFF9900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FFFCC"/>
      </patternFill>
    </fill>
    <fill>
      <patternFill patternType="solid">
        <fgColor rgb="FFB7DEE8"/>
        <bgColor rgb="FFDCE6F2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19" xfId="0" applyFont="1" applyBorder="1"/>
    <xf numFmtId="0" fontId="2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0" xfId="0" applyFont="1" applyBorder="1"/>
    <xf numFmtId="0" fontId="1" fillId="5" borderId="10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1" xfId="0" applyFont="1" applyBorder="1"/>
    <xf numFmtId="0" fontId="1" fillId="3" borderId="14" xfId="0" applyFont="1" applyFill="1" applyBorder="1" applyAlignment="1"/>
    <xf numFmtId="0" fontId="1" fillId="0" borderId="2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rgbClr val="E46C0A">
                <a:alpha val="80000"/>
              </a:srgbClr>
            </a:solidFill>
            <a:ln>
              <a:solidFill>
                <a:srgbClr val="984807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Piramida!$A$2:$A$5</c:f>
              <c:strCache>
                <c:ptCount val="4"/>
                <c:pt idx="0">
                  <c:v>Gyvenvietės ,,1” DARBO vertė</c:v>
                </c:pt>
                <c:pt idx="1">
                  <c:v>Gyvenvietės ,,1” PRESTIŽO vertė</c:v>
                </c:pt>
                <c:pt idx="2">
                  <c:v>Gyvenvietės ,,1” SOCIALINĖ vertė</c:v>
                </c:pt>
                <c:pt idx="3">
                  <c:v>Gyvenvietės ,,1” GYVENIMO vertė</c:v>
                </c:pt>
              </c:strCache>
            </c:strRef>
          </c:cat>
          <c:val>
            <c:numRef>
              <c:f>Piramida!$B$2:$B$5</c:f>
              <c:numCache>
                <c:formatCode>General</c:formatCode>
                <c:ptCount val="4"/>
                <c:pt idx="0">
                  <c:v>129800</c:v>
                </c:pt>
                <c:pt idx="1">
                  <c:v>126700</c:v>
                </c:pt>
                <c:pt idx="2">
                  <c:v>134200</c:v>
                </c:pt>
                <c:pt idx="3">
                  <c:v>110800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30784"/>
        <c:axId val="144204928"/>
      </c:radarChart>
      <c:catAx>
        <c:axId val="207030784"/>
        <c:scaling>
          <c:orientation val="maxMin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4204928"/>
        <c:crosses val="autoZero"/>
        <c:auto val="1"/>
        <c:lblAlgn val="ctr"/>
        <c:lblOffset val="100"/>
        <c:noMultiLvlLbl val="1"/>
      </c:catAx>
      <c:valAx>
        <c:axId val="144204928"/>
        <c:scaling>
          <c:orientation val="minMax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cross"/>
        <c:minorTickMark val="none"/>
        <c:tickLblPos val="nextTo"/>
        <c:crossAx val="207030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9360</xdr:colOff>
      <xdr:row>0</xdr:row>
      <xdr:rowOff>9360</xdr:rowOff>
    </xdr:from>
    <xdr:to>
      <xdr:col>9</xdr:col>
      <xdr:colOff>352080</xdr:colOff>
      <xdr:row>29</xdr:row>
      <xdr:rowOff>180360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"/>
  <sheetViews>
    <sheetView tabSelected="1" view="pageBreakPreview" topLeftCell="B1" zoomScale="60" zoomScaleNormal="85" workbookViewId="0">
      <selection activeCell="K1" sqref="K1:M1"/>
    </sheetView>
  </sheetViews>
  <sheetFormatPr defaultRowHeight="15" x14ac:dyDescent="0.25"/>
  <cols>
    <col min="1" max="1" width="9.140625" style="1" customWidth="1"/>
    <col min="2" max="2" width="32" style="1" customWidth="1"/>
    <col min="3" max="3" width="10.28515625" style="1" customWidth="1"/>
    <col min="4" max="4" width="14.140625" style="1" customWidth="1"/>
    <col min="5" max="5" width="14" style="1" customWidth="1"/>
    <col min="6" max="6" width="18.140625" style="1" customWidth="1"/>
    <col min="7" max="7" width="18" style="1" customWidth="1"/>
    <col min="8" max="8" width="18.28515625" style="1" customWidth="1"/>
    <col min="9" max="9" width="18.5703125" style="1" customWidth="1"/>
    <col min="10" max="10" width="18.28515625" style="1" customWidth="1"/>
    <col min="11" max="11" width="18" style="1" customWidth="1"/>
    <col min="12" max="12" width="17.85546875" style="1" customWidth="1"/>
    <col min="13" max="13" width="18" style="1" customWidth="1"/>
    <col min="14" max="1025" width="9.140625" style="1" customWidth="1"/>
  </cols>
  <sheetData>
    <row r="1" spans="2:13" ht="71.25" customHeight="1" thickBot="1" x14ac:dyDescent="0.3">
      <c r="K1" s="55" t="s">
        <v>47</v>
      </c>
      <c r="L1" s="55"/>
      <c r="M1" s="55"/>
    </row>
    <row r="2" spans="2:13" x14ac:dyDescent="0.25">
      <c r="B2" s="60" t="s">
        <v>0</v>
      </c>
      <c r="C2" s="60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92.25" customHeight="1" x14ac:dyDescent="0.25">
      <c r="B3" s="61" t="s">
        <v>1</v>
      </c>
      <c r="C3" s="61"/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6" t="s">
        <v>11</v>
      </c>
    </row>
    <row r="4" spans="2:13" ht="0.75" customHeight="1" x14ac:dyDescent="0.25">
      <c r="B4" s="61" t="s">
        <v>12</v>
      </c>
      <c r="C4" s="61"/>
      <c r="D4" s="7">
        <v>10</v>
      </c>
      <c r="E4" s="7">
        <v>6</v>
      </c>
      <c r="F4" s="7">
        <v>3</v>
      </c>
      <c r="G4" s="7">
        <v>8</v>
      </c>
      <c r="H4" s="7">
        <v>9</v>
      </c>
      <c r="I4" s="7">
        <v>10</v>
      </c>
      <c r="J4" s="7">
        <v>5</v>
      </c>
      <c r="K4" s="7">
        <v>1</v>
      </c>
      <c r="L4" s="7">
        <v>0</v>
      </c>
      <c r="M4" s="8">
        <v>-5</v>
      </c>
    </row>
    <row r="5" spans="2:13" ht="30" customHeight="1" thickBot="1" x14ac:dyDescent="0.3">
      <c r="B5" s="9" t="s">
        <v>13</v>
      </c>
      <c r="C5" s="10">
        <v>100</v>
      </c>
      <c r="D5" s="11">
        <v>80</v>
      </c>
      <c r="E5" s="12">
        <v>40</v>
      </c>
      <c r="F5" s="12">
        <v>20</v>
      </c>
      <c r="G5" s="12">
        <v>8</v>
      </c>
      <c r="H5" s="12">
        <v>8</v>
      </c>
      <c r="I5" s="12">
        <v>8</v>
      </c>
      <c r="J5" s="12">
        <v>7</v>
      </c>
      <c r="K5" s="12">
        <v>7</v>
      </c>
      <c r="L5" s="12">
        <v>10</v>
      </c>
      <c r="M5" s="13">
        <v>12</v>
      </c>
    </row>
    <row r="6" spans="2:13" ht="28.5" hidden="1" customHeight="1" x14ac:dyDescent="0.25">
      <c r="B6" s="14" t="s">
        <v>46</v>
      </c>
      <c r="C6" s="15">
        <f>SUM(D6:M6)*C5</f>
        <v>129800</v>
      </c>
      <c r="D6" s="16">
        <f>D5*D4</f>
        <v>800</v>
      </c>
      <c r="E6" s="17">
        <f t="shared" ref="E6:M6" si="0">E4*E5</f>
        <v>240</v>
      </c>
      <c r="F6" s="17">
        <f t="shared" si="0"/>
        <v>60</v>
      </c>
      <c r="G6" s="17">
        <f t="shared" si="0"/>
        <v>64</v>
      </c>
      <c r="H6" s="17">
        <f t="shared" si="0"/>
        <v>72</v>
      </c>
      <c r="I6" s="17">
        <f t="shared" si="0"/>
        <v>80</v>
      </c>
      <c r="J6" s="17">
        <f t="shared" si="0"/>
        <v>35</v>
      </c>
      <c r="K6" s="17">
        <f t="shared" si="0"/>
        <v>7</v>
      </c>
      <c r="L6" s="17">
        <f t="shared" si="0"/>
        <v>0</v>
      </c>
      <c r="M6" s="18">
        <f t="shared" si="0"/>
        <v>-60</v>
      </c>
    </row>
    <row r="7" spans="2:13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2:13" x14ac:dyDescent="0.25">
      <c r="B8" s="58" t="s">
        <v>14</v>
      </c>
      <c r="C8" s="58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75" customHeight="1" x14ac:dyDescent="0.25">
      <c r="B9" s="57" t="s">
        <v>1</v>
      </c>
      <c r="C9" s="57"/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2" t="s">
        <v>20</v>
      </c>
      <c r="J9" s="23" t="s">
        <v>21</v>
      </c>
      <c r="K9" s="22" t="s">
        <v>22</v>
      </c>
      <c r="L9" s="22" t="s">
        <v>23</v>
      </c>
      <c r="M9" s="24" t="s">
        <v>24</v>
      </c>
    </row>
    <row r="10" spans="2:13" ht="0.75" customHeight="1" x14ac:dyDescent="0.25">
      <c r="B10" s="57" t="s">
        <v>12</v>
      </c>
      <c r="C10" s="57"/>
      <c r="D10" s="25">
        <v>10</v>
      </c>
      <c r="E10" s="25">
        <v>5</v>
      </c>
      <c r="F10" s="25">
        <v>3</v>
      </c>
      <c r="G10" s="25">
        <v>0</v>
      </c>
      <c r="H10" s="25">
        <v>-5</v>
      </c>
      <c r="I10" s="25">
        <v>8</v>
      </c>
      <c r="J10" s="25">
        <v>-10</v>
      </c>
      <c r="K10" s="25">
        <v>10</v>
      </c>
      <c r="L10" s="25">
        <v>-10</v>
      </c>
      <c r="M10" s="26">
        <v>5</v>
      </c>
    </row>
    <row r="11" spans="2:13" ht="30" thickBot="1" x14ac:dyDescent="0.3">
      <c r="B11" s="14" t="str">
        <f>B5</f>
        <v>Gyvenvietės "1" gyventojų skaičius</v>
      </c>
      <c r="C11" s="27">
        <f>C5</f>
        <v>100</v>
      </c>
      <c r="D11" s="11">
        <v>30</v>
      </c>
      <c r="E11" s="12">
        <v>22</v>
      </c>
      <c r="F11" s="12">
        <v>25</v>
      </c>
      <c r="G11" s="12">
        <v>15</v>
      </c>
      <c r="H11" s="12">
        <v>8</v>
      </c>
      <c r="I11" s="12">
        <v>14</v>
      </c>
      <c r="J11" s="12">
        <v>8</v>
      </c>
      <c r="K11" s="12">
        <v>40</v>
      </c>
      <c r="L11" s="12">
        <v>6</v>
      </c>
      <c r="M11" s="28">
        <v>90</v>
      </c>
    </row>
    <row r="12" spans="2:13" ht="26.25" hidden="1" customHeight="1" x14ac:dyDescent="0.25">
      <c r="B12" s="14" t="s">
        <v>43</v>
      </c>
      <c r="C12" s="15">
        <f>SUM(D12:M12)*C11</f>
        <v>126700</v>
      </c>
      <c r="D12" s="16">
        <f t="shared" ref="D12:M12" si="1">D10*D11</f>
        <v>300</v>
      </c>
      <c r="E12" s="17">
        <f t="shared" si="1"/>
        <v>110</v>
      </c>
      <c r="F12" s="17">
        <f t="shared" si="1"/>
        <v>75</v>
      </c>
      <c r="G12" s="17">
        <f t="shared" si="1"/>
        <v>0</v>
      </c>
      <c r="H12" s="17">
        <f t="shared" si="1"/>
        <v>-40</v>
      </c>
      <c r="I12" s="17">
        <f t="shared" si="1"/>
        <v>112</v>
      </c>
      <c r="J12" s="17">
        <f t="shared" si="1"/>
        <v>-80</v>
      </c>
      <c r="K12" s="17">
        <f t="shared" si="1"/>
        <v>400</v>
      </c>
      <c r="L12" s="17">
        <f t="shared" si="1"/>
        <v>-60</v>
      </c>
      <c r="M12" s="18">
        <f t="shared" si="1"/>
        <v>450</v>
      </c>
    </row>
    <row r="13" spans="2:13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2:13" x14ac:dyDescent="0.25">
      <c r="B14" s="58" t="s">
        <v>25</v>
      </c>
      <c r="C14" s="58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2:13" ht="75" customHeight="1" thickBot="1" x14ac:dyDescent="0.3">
      <c r="B15" s="59" t="s">
        <v>1</v>
      </c>
      <c r="C15" s="59"/>
      <c r="D15" s="22" t="s">
        <v>26</v>
      </c>
      <c r="E15" s="22" t="s">
        <v>27</v>
      </c>
      <c r="F15" s="22" t="s">
        <v>28</v>
      </c>
      <c r="G15" s="22" t="s">
        <v>29</v>
      </c>
      <c r="H15" s="22" t="s">
        <v>30</v>
      </c>
      <c r="I15" s="22" t="s">
        <v>31</v>
      </c>
      <c r="J15" s="22" t="s">
        <v>32</v>
      </c>
      <c r="K15" s="22" t="s">
        <v>33</v>
      </c>
      <c r="L15" s="22" t="s">
        <v>34</v>
      </c>
      <c r="M15" s="24" t="s">
        <v>35</v>
      </c>
    </row>
    <row r="16" spans="2:13" hidden="1" x14ac:dyDescent="0.25">
      <c r="B16" s="57" t="s">
        <v>12</v>
      </c>
      <c r="C16" s="57"/>
      <c r="D16" s="25">
        <v>5</v>
      </c>
      <c r="E16" s="25">
        <v>4</v>
      </c>
      <c r="F16" s="25">
        <v>1</v>
      </c>
      <c r="G16" s="25">
        <v>5</v>
      </c>
      <c r="H16" s="25">
        <v>10</v>
      </c>
      <c r="I16" s="25">
        <v>5</v>
      </c>
      <c r="J16" s="25">
        <v>10</v>
      </c>
      <c r="K16" s="25">
        <v>-9</v>
      </c>
      <c r="L16" s="25">
        <v>-10</v>
      </c>
      <c r="M16" s="26">
        <v>7</v>
      </c>
    </row>
    <row r="17" spans="2:13" ht="30" thickBot="1" x14ac:dyDescent="0.3">
      <c r="B17" s="14" t="str">
        <f>B5</f>
        <v>Gyvenvietės "1" gyventojų skaičius</v>
      </c>
      <c r="C17" s="29">
        <f>C5</f>
        <v>100</v>
      </c>
      <c r="D17" s="30">
        <v>60</v>
      </c>
      <c r="E17" s="31">
        <v>40</v>
      </c>
      <c r="F17" s="31">
        <v>30</v>
      </c>
      <c r="G17" s="31">
        <v>80</v>
      </c>
      <c r="H17" s="31">
        <v>20</v>
      </c>
      <c r="I17" s="31">
        <v>50</v>
      </c>
      <c r="J17" s="31">
        <v>8</v>
      </c>
      <c r="K17" s="31">
        <v>12</v>
      </c>
      <c r="L17" s="31">
        <v>4</v>
      </c>
      <c r="M17" s="32">
        <v>10</v>
      </c>
    </row>
    <row r="18" spans="2:13" ht="29.25" hidden="1" customHeight="1" x14ac:dyDescent="0.25">
      <c r="B18" s="33" t="s">
        <v>45</v>
      </c>
      <c r="C18" s="34">
        <f>SUM(D18:M18)*C17</f>
        <v>134200</v>
      </c>
      <c r="D18" s="35">
        <f t="shared" ref="D18:M18" si="2">D16*D17</f>
        <v>300</v>
      </c>
      <c r="E18" s="36">
        <f t="shared" si="2"/>
        <v>160</v>
      </c>
      <c r="F18" s="36">
        <f t="shared" si="2"/>
        <v>30</v>
      </c>
      <c r="G18" s="36">
        <f t="shared" si="2"/>
        <v>400</v>
      </c>
      <c r="H18" s="36">
        <f t="shared" si="2"/>
        <v>200</v>
      </c>
      <c r="I18" s="36">
        <f t="shared" si="2"/>
        <v>250</v>
      </c>
      <c r="J18" s="36">
        <f t="shared" si="2"/>
        <v>80</v>
      </c>
      <c r="K18" s="36">
        <f t="shared" si="2"/>
        <v>-108</v>
      </c>
      <c r="L18" s="36">
        <f t="shared" si="2"/>
        <v>-40</v>
      </c>
      <c r="M18" s="37">
        <f t="shared" si="2"/>
        <v>70</v>
      </c>
    </row>
    <row r="19" spans="2:13" x14ac:dyDescent="0.25">
      <c r="B19" s="1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2:13" x14ac:dyDescent="0.25">
      <c r="B20" s="40" t="s">
        <v>36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2:13" ht="87" thickBot="1" x14ac:dyDescent="0.3">
      <c r="B21" s="56" t="s">
        <v>1</v>
      </c>
      <c r="C21" s="56"/>
      <c r="D21" s="41" t="s">
        <v>2</v>
      </c>
      <c r="E21" s="42" t="s">
        <v>37</v>
      </c>
      <c r="F21" s="41" t="s">
        <v>38</v>
      </c>
      <c r="G21" s="42" t="s">
        <v>39</v>
      </c>
      <c r="H21" s="42" t="s">
        <v>40</v>
      </c>
      <c r="I21" s="42" t="s">
        <v>41</v>
      </c>
      <c r="J21" s="42" t="s">
        <v>42</v>
      </c>
      <c r="K21" s="41" t="s">
        <v>29</v>
      </c>
      <c r="L21" s="41" t="s">
        <v>30</v>
      </c>
      <c r="M21" s="43" t="s">
        <v>35</v>
      </c>
    </row>
    <row r="22" spans="2:13" hidden="1" x14ac:dyDescent="0.25">
      <c r="B22" s="56" t="s">
        <v>12</v>
      </c>
      <c r="C22" s="56"/>
      <c r="D22" s="44">
        <v>10</v>
      </c>
      <c r="E22" s="44">
        <v>6</v>
      </c>
      <c r="F22" s="44">
        <v>10</v>
      </c>
      <c r="G22" s="44">
        <v>6</v>
      </c>
      <c r="H22" s="44">
        <v>10</v>
      </c>
      <c r="I22" s="44">
        <v>-20</v>
      </c>
      <c r="J22" s="44">
        <v>5</v>
      </c>
      <c r="K22" s="44">
        <v>5</v>
      </c>
      <c r="L22" s="44">
        <v>10</v>
      </c>
      <c r="M22" s="45">
        <v>7</v>
      </c>
    </row>
    <row r="23" spans="2:13" ht="15.75" thickBot="1" x14ac:dyDescent="0.3">
      <c r="B23" s="46" t="str">
        <f>B5</f>
        <v>Gyvenvietės "1" gyventojų skaičius</v>
      </c>
      <c r="C23" s="47">
        <f>C5</f>
        <v>100</v>
      </c>
      <c r="D23" s="48">
        <f>D5</f>
        <v>80</v>
      </c>
      <c r="E23" s="49">
        <f>E5+F5</f>
        <v>60</v>
      </c>
      <c r="F23" s="50">
        <f>G5+H5</f>
        <v>16</v>
      </c>
      <c r="G23" s="51">
        <v>40</v>
      </c>
      <c r="H23" s="49">
        <f>K11+L11</f>
        <v>46</v>
      </c>
      <c r="I23" s="49">
        <f>J11</f>
        <v>8</v>
      </c>
      <c r="J23" s="49">
        <f>M11</f>
        <v>90</v>
      </c>
      <c r="K23" s="49">
        <f>G17</f>
        <v>80</v>
      </c>
      <c r="L23" s="49">
        <f>H17</f>
        <v>20</v>
      </c>
      <c r="M23" s="52">
        <f>M17</f>
        <v>10</v>
      </c>
    </row>
    <row r="24" spans="2:13" ht="34.5" hidden="1" customHeight="1" x14ac:dyDescent="0.25">
      <c r="B24" s="53" t="s">
        <v>44</v>
      </c>
      <c r="C24" s="54">
        <f>SUM(D24:M24)*C23/2.5</f>
        <v>110800</v>
      </c>
      <c r="D24" s="35">
        <f>D22*D23</f>
        <v>800</v>
      </c>
      <c r="E24" s="35">
        <f>E22*E23</f>
        <v>360</v>
      </c>
      <c r="F24" s="35">
        <f>F22*F23</f>
        <v>160</v>
      </c>
      <c r="G24" s="35">
        <v>30</v>
      </c>
      <c r="H24" s="35">
        <f t="shared" ref="H24:M24" si="3">H22*H23</f>
        <v>460</v>
      </c>
      <c r="I24" s="35">
        <f t="shared" si="3"/>
        <v>-160</v>
      </c>
      <c r="J24" s="35">
        <f t="shared" si="3"/>
        <v>450</v>
      </c>
      <c r="K24" s="35">
        <f t="shared" si="3"/>
        <v>400</v>
      </c>
      <c r="L24" s="35">
        <f t="shared" si="3"/>
        <v>200</v>
      </c>
      <c r="M24" s="35">
        <f t="shared" si="3"/>
        <v>70</v>
      </c>
    </row>
  </sheetData>
  <mergeCells count="12">
    <mergeCell ref="K1:M1"/>
    <mergeCell ref="B22:C22"/>
    <mergeCell ref="B10:C10"/>
    <mergeCell ref="B14:C14"/>
    <mergeCell ref="B15:C15"/>
    <mergeCell ref="B16:C16"/>
    <mergeCell ref="B21:C21"/>
    <mergeCell ref="B2:C2"/>
    <mergeCell ref="B3:C3"/>
    <mergeCell ref="B4:C4"/>
    <mergeCell ref="B8:C8"/>
    <mergeCell ref="B9:C9"/>
  </mergeCells>
  <pageMargins left="0.7" right="0.7" top="0.75" bottom="0.75" header="0.51180555555555496" footer="0.51180555555555496"/>
  <pageSetup scale="5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N17" sqref="N17"/>
    </sheetView>
  </sheetViews>
  <sheetFormatPr defaultRowHeight="15" x14ac:dyDescent="0.25"/>
  <cols>
    <col min="1" max="1" width="27.5703125" customWidth="1"/>
    <col min="2" max="1025" width="8.5703125" customWidth="1"/>
  </cols>
  <sheetData>
    <row r="2" spans="1:2" x14ac:dyDescent="0.25">
      <c r="A2" t="str">
        <f>Data!B6</f>
        <v>Gyvenvietės ,,1” DARBO vertė</v>
      </c>
      <c r="B2">
        <f>Data!C6</f>
        <v>129800</v>
      </c>
    </row>
    <row r="3" spans="1:2" x14ac:dyDescent="0.25">
      <c r="A3" t="str">
        <f>Data!B12</f>
        <v>Gyvenvietės ,,1” PRESTIŽO vertė</v>
      </c>
      <c r="B3">
        <f>Data!C12</f>
        <v>126700</v>
      </c>
    </row>
    <row r="4" spans="1:2" x14ac:dyDescent="0.25">
      <c r="A4" t="str">
        <f>Data!B18</f>
        <v>Gyvenvietės ,,1” SOCIALINĖ vertė</v>
      </c>
      <c r="B4">
        <f>Data!C18</f>
        <v>134200</v>
      </c>
    </row>
    <row r="5" spans="1:2" x14ac:dyDescent="0.25">
      <c r="A5" t="str">
        <f>Data!B24</f>
        <v>Gyvenvietės ,,1” GYVENIMO vertė</v>
      </c>
      <c r="B5">
        <f>Data!C24</f>
        <v>110800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Data</vt:lpstr>
      <vt:lpstr>Piramida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Aluzane</dc:creator>
  <cp:lastModifiedBy>Vilma Meciukoniene</cp:lastModifiedBy>
  <cp:revision>2</cp:revision>
  <cp:lastPrinted>2019-09-13T05:53:22Z</cp:lastPrinted>
  <dcterms:created xsi:type="dcterms:W3CDTF">2019-05-14T14:36:00Z</dcterms:created>
  <dcterms:modified xsi:type="dcterms:W3CDTF">2019-09-13T08:21:17Z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